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s\"/>
    </mc:Choice>
  </mc:AlternateContent>
  <xr:revisionPtr revIDLastSave="0" documentId="13_ncr:1_{5776F38F-07F7-4F85-9CEB-1BF086A00C04}" xr6:coauthVersionLast="47" xr6:coauthVersionMax="47" xr10:uidLastSave="{00000000-0000-0000-0000-000000000000}"/>
  <bookViews>
    <workbookView xWindow="-90" yWindow="-90" windowWidth="19380" windowHeight="10520" xr2:uid="{1C7D8105-9DFA-4517-B0CD-5148A3A050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H17" i="1"/>
  <c r="E14" i="1" s="1"/>
  <c r="B16" i="1"/>
  <c r="B17" i="1"/>
  <c r="H12" i="1"/>
  <c r="E11" i="1"/>
  <c r="C8" i="1"/>
  <c r="G8" i="1"/>
  <c r="B8" i="1"/>
  <c r="H6" i="1"/>
  <c r="G16" i="1"/>
  <c r="E16" i="1"/>
  <c r="D16" i="1"/>
  <c r="C16" i="1"/>
  <c r="D22" i="1"/>
  <c r="E22" i="1"/>
  <c r="H22" i="1" s="1"/>
  <c r="B20" i="1" s="1"/>
  <c r="G22" i="1"/>
  <c r="C22" i="1"/>
  <c r="H23" i="1"/>
  <c r="E20" i="1" s="1"/>
  <c r="E24" i="1"/>
  <c r="H24" i="1" s="1"/>
  <c r="B19" i="1" s="1"/>
  <c r="C3" i="1"/>
  <c r="H4" i="1"/>
  <c r="E3" i="1" s="1"/>
  <c r="B14" i="1" l="1"/>
  <c r="H14" i="1" s="1"/>
  <c r="E13" i="1" s="1"/>
  <c r="B21" i="1"/>
  <c r="E21" i="1"/>
  <c r="B15" i="1"/>
  <c r="H20" i="1"/>
  <c r="E19" i="1" s="1"/>
  <c r="H19" i="1" s="1"/>
  <c r="B18" i="1" s="1"/>
  <c r="H18" i="1" s="1"/>
  <c r="B5" i="1"/>
  <c r="H5" i="1" s="1"/>
  <c r="B3" i="1" s="1"/>
  <c r="H3" i="1" s="1"/>
  <c r="H21" i="1" l="1"/>
  <c r="H8" i="1"/>
  <c r="E10" i="1" s="1"/>
  <c r="E8" i="1"/>
  <c r="B13" i="1"/>
  <c r="H13" i="1" s="1"/>
  <c r="B11" i="1" s="1"/>
  <c r="H11" i="1" s="1"/>
  <c r="B10" i="1" s="1"/>
  <c r="E15" i="1"/>
  <c r="H15" i="1" s="1"/>
  <c r="H10" i="1" l="1"/>
</calcChain>
</file>

<file path=xl/sharedStrings.xml><?xml version="1.0" encoding="utf-8"?>
<sst xmlns="http://schemas.openxmlformats.org/spreadsheetml/2006/main" count="110" uniqueCount="38">
  <si>
    <t>MPH</t>
  </si>
  <si>
    <t>TARGET RADIAL SPEED</t>
  </si>
  <si>
    <t>X</t>
  </si>
  <si>
    <t>=</t>
  </si>
  <si>
    <t>FPH</t>
  </si>
  <si>
    <t>/</t>
  </si>
  <si>
    <t>FPM</t>
  </si>
  <si>
    <t>RING DIAMETER</t>
  </si>
  <si>
    <t>FT</t>
  </si>
  <si>
    <t>-CALC</t>
  </si>
  <si>
    <t>RPM</t>
  </si>
  <si>
    <t>%</t>
  </si>
  <si>
    <t>MOTOR BASE RPM</t>
  </si>
  <si>
    <t>MOTOR PULLEY DIAMETER</t>
  </si>
  <si>
    <t>INCH</t>
  </si>
  <si>
    <t>GEARBOX INPUT PULLEY</t>
  </si>
  <si>
    <t>GEARBOX INPUT RPM</t>
  </si>
  <si>
    <t>GEARBOX RATIO</t>
  </si>
  <si>
    <t>GEARBOX OUTPUT PULLEY</t>
  </si>
  <si>
    <t>AXEL INPUT PULLEY</t>
  </si>
  <si>
    <t>AXEL RATIO</t>
  </si>
  <si>
    <t>AXEL INPUT RPM</t>
  </si>
  <si>
    <t>AXEL OUTPUT RPM</t>
  </si>
  <si>
    <t>ACTUAL RADIAL SPEED</t>
  </si>
  <si>
    <t>CIRCUMFERENCE</t>
  </si>
  <si>
    <t>FEET</t>
  </si>
  <si>
    <t>MIN</t>
  </si>
  <si>
    <t>PI</t>
  </si>
  <si>
    <t>:1 RATIO</t>
  </si>
  <si>
    <t>DESIRED RPM</t>
  </si>
  <si>
    <t>LINEAR SPEED FACTOR</t>
  </si>
  <si>
    <t>RPM IN</t>
  </si>
  <si>
    <t>RPM OUT</t>
  </si>
  <si>
    <t>DRIVE SPEED %</t>
  </si>
  <si>
    <t>M/RPM</t>
  </si>
  <si>
    <t>LINEAR VELOCITY</t>
  </si>
  <si>
    <t>AXEL DRIVE RATIO</t>
  </si>
  <si>
    <t>INPUT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</si>
</sst>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 quotePrefix="1" applyFont="1" applyBorder="1"/>
    <xf numFmtId="0" fontId="0" fillId="0" borderId="0" xfId="0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43" fontId="0" fillId="0" borderId="0" xfId="1" applyNumberFormat="1" applyFont="1" applyAlignment="1">
      <alignment horizontal="right" vertical="center"/>
    </xf>
    <xf numFmtId="2" fontId="0" fillId="0" borderId="0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applyBorder="1"/>
    <xf numFmtId="165" fontId="0" fillId="0" borderId="2" xfId="1" applyNumberFormat="1" applyFont="1" applyBorder="1" applyAlignment="1">
      <alignment horizontal="right" vertical="center"/>
    </xf>
    <xf numFmtId="0" fontId="0" fillId="0" borderId="2" xfId="0" quotePrefix="1" applyFill="1" applyBorder="1" applyAlignment="1">
      <alignment horizontal="center" vertical="center"/>
    </xf>
    <xf numFmtId="164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2" fontId="0" fillId="2" borderId="0" xfId="0" applyNumberFormat="1" applyFill="1" applyAlignment="1">
      <alignment horizontal="right"/>
    </xf>
    <xf numFmtId="43" fontId="0" fillId="3" borderId="0" xfId="1" applyNumberFormat="1" applyFont="1" applyFill="1" applyAlignment="1">
      <alignment horizontal="right" vertical="center"/>
    </xf>
    <xf numFmtId="0" fontId="0" fillId="4" borderId="0" xfId="0" applyFill="1" applyBorder="1"/>
    <xf numFmtId="164" fontId="0" fillId="4" borderId="0" xfId="1" applyNumberFormat="1" applyFont="1" applyFill="1" applyBorder="1" applyAlignment="1">
      <alignment horizontal="right" vertical="center"/>
    </xf>
    <xf numFmtId="0" fontId="0" fillId="4" borderId="0" xfId="0" quotePrefix="1" applyFill="1" applyBorder="1" applyAlignment="1">
      <alignment horizontal="center" vertical="center"/>
    </xf>
    <xf numFmtId="165" fontId="0" fillId="4" borderId="0" xfId="0" quotePrefix="1" applyNumberFormat="1" applyFill="1" applyBorder="1" applyAlignment="1">
      <alignment horizontal="right" vertical="center"/>
    </xf>
    <xf numFmtId="0" fontId="0" fillId="4" borderId="0" xfId="0" applyFill="1" applyBorder="1" applyAlignment="1">
      <alignment horizontal="left"/>
    </xf>
    <xf numFmtId="164" fontId="0" fillId="4" borderId="0" xfId="0" quotePrefix="1" applyNumberFormat="1" applyFill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quotePrefix="1" applyAlignment="1">
      <alignment horizontal="left" vertical="center"/>
    </xf>
    <xf numFmtId="2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right"/>
    </xf>
    <xf numFmtId="0" fontId="0" fillId="5" borderId="1" xfId="0" applyFill="1" applyBorder="1" applyAlignment="1">
      <alignment horizontal="right" vertical="center"/>
    </xf>
    <xf numFmtId="0" fontId="0" fillId="5" borderId="2" xfId="0" quotePrefix="1" applyFill="1" applyBorder="1" applyAlignment="1">
      <alignment horizontal="right" vertical="center"/>
    </xf>
    <xf numFmtId="0" fontId="0" fillId="6" borderId="0" xfId="0" applyFill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7" borderId="0" xfId="0" applyFill="1" applyAlignment="1">
      <alignment horizontal="right" vertical="center"/>
    </xf>
    <xf numFmtId="0" fontId="0" fillId="7" borderId="1" xfId="0" applyFill="1" applyBorder="1" applyAlignment="1">
      <alignment horizontal="right" vertical="center"/>
    </xf>
    <xf numFmtId="0" fontId="0" fillId="8" borderId="0" xfId="0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ont="1" applyFill="1" applyBorder="1"/>
    <xf numFmtId="2" fontId="0" fillId="4" borderId="2" xfId="0" applyNumberFormat="1" applyFill="1" applyBorder="1" applyAlignment="1">
      <alignment horizontal="center"/>
    </xf>
    <xf numFmtId="2" fontId="0" fillId="4" borderId="2" xfId="0" quotePrefix="1" applyNumberForma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1021080</xdr:colOff>
      <xdr:row>9</xdr:row>
      <xdr:rowOff>45720</xdr:rowOff>
    </xdr:from>
    <xdr:to>
      <xdr:col>9</xdr:col>
      <xdr:colOff>83820</xdr:colOff>
      <xdr:row>23</xdr:row>
      <xdr:rowOff>152400</xdr:rowOff>
    </xdr:to>
    <xdr:sp macro="" textlink="">
      <xdr:nvSpPr>
        <xdr:cNvPr id="4" name="Arrow: Bent-Up 3">
          <a:extLst>
            <a:ext uri="{FF2B5EF4-FFF2-40B4-BE49-F238E27FC236}">
              <a16:creationId xmlns:a16="http://schemas.microsoft.com/office/drawing/2014/main" id="{EC7C200C-FE59-4FF9-9231-083691A7F2F6}"/>
            </a:ext>
          </a:extLst>
        </xdr:cNvPr>
        <xdr:cNvSpPr/>
      </xdr:nvSpPr>
      <xdr:spPr>
        <a:xfrm rot="16200000">
          <a:off x="4979670" y="2937510"/>
          <a:ext cx="2667000" cy="17526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990600</xdr:colOff>
      <xdr:row>2</xdr:row>
      <xdr:rowOff>68580</xdr:rowOff>
    </xdr:from>
    <xdr:to>
      <xdr:col>9</xdr:col>
      <xdr:colOff>68580</xdr:colOff>
      <xdr:row>5</xdr:row>
      <xdr:rowOff>99060</xdr:rowOff>
    </xdr:to>
    <xdr:sp macro="" textlink="">
      <xdr:nvSpPr>
        <xdr:cNvPr id="5" name="Arrow: Bent-Up 4">
          <a:extLst>
            <a:ext uri="{FF2B5EF4-FFF2-40B4-BE49-F238E27FC236}">
              <a16:creationId xmlns:a16="http://schemas.microsoft.com/office/drawing/2014/main" id="{A661EBBA-5F06-4183-BD0C-02D59E1E1348}"/>
            </a:ext>
          </a:extLst>
        </xdr:cNvPr>
        <xdr:cNvSpPr/>
      </xdr:nvSpPr>
      <xdr:spPr>
        <a:xfrm rot="5400000" flipH="1" flipV="1">
          <a:off x="6000750" y="628650"/>
          <a:ext cx="579120" cy="1905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45720</xdr:colOff>
      <xdr:row>7</xdr:row>
      <xdr:rowOff>114300</xdr:rowOff>
    </xdr:from>
    <xdr:to>
      <xdr:col>7</xdr:col>
      <xdr:colOff>60960</xdr:colOff>
      <xdr:row>9</xdr:row>
      <xdr:rowOff>15240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83581F7-9852-4616-8A85-939297512FAB}"/>
            </a:ext>
          </a:extLst>
        </xdr:cNvPr>
        <xdr:cNvCxnSpPr/>
      </xdr:nvCxnSpPr>
      <xdr:spPr>
        <a:xfrm flipH="1">
          <a:off x="3832860" y="1394460"/>
          <a:ext cx="815340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D2C22-39FB-426B-A51C-A2873F34CD97}">
  <dimension ref="A3:K25"/>
  <sheetViews>
    <sheetView tabSelected="1" workbookViewId="0">
      <selection activeCell="P12" sqref="P12"/>
    </sheetView>
  </sheetViews>
  <sheetFormatPr defaultRowHeight="14.4" x14ac:dyDescent="0.3"/>
  <cols>
    <col min="1" max="1" width="26.5546875" customWidth="1"/>
    <col min="2" max="2" width="8.88671875" style="1" customWidth="1"/>
    <col min="3" max="3" width="9.33203125" style="1" customWidth="1"/>
    <col min="4" max="4" width="3.21875" style="1" customWidth="1"/>
    <col min="5" max="5" width="7.21875" style="1" customWidth="1"/>
    <col min="6" max="6" width="8" style="1" customWidth="1"/>
    <col min="7" max="7" width="3.109375" style="1" customWidth="1"/>
    <col min="8" max="8" width="8.109375" style="1" customWidth="1"/>
    <col min="9" max="9" width="16.21875" style="4" customWidth="1"/>
    <col min="10" max="10" width="5.33203125" style="1" customWidth="1"/>
  </cols>
  <sheetData>
    <row r="3" spans="1:11" x14ac:dyDescent="0.3">
      <c r="A3" s="5" t="s">
        <v>9</v>
      </c>
      <c r="B3" s="23">
        <f>H5</f>
        <v>1056</v>
      </c>
      <c r="C3" s="8" t="str">
        <f>I5</f>
        <v>FPM</v>
      </c>
      <c r="D3" s="7" t="s">
        <v>5</v>
      </c>
      <c r="E3" s="20">
        <f>H4</f>
        <v>157.07999999999998</v>
      </c>
      <c r="F3" s="8" t="s">
        <v>25</v>
      </c>
      <c r="G3" s="6" t="s">
        <v>3</v>
      </c>
      <c r="H3" s="26">
        <f>B3/E3</f>
        <v>6.7226890756302531</v>
      </c>
      <c r="I3" s="8" t="s">
        <v>29</v>
      </c>
      <c r="J3" s="6"/>
      <c r="K3" s="9"/>
    </row>
    <row r="4" spans="1:11" x14ac:dyDescent="0.3">
      <c r="A4" t="s">
        <v>7</v>
      </c>
      <c r="B4" s="22">
        <v>50</v>
      </c>
      <c r="C4" s="4" t="s">
        <v>8</v>
      </c>
      <c r="D4" s="2" t="s">
        <v>2</v>
      </c>
      <c r="E4" s="51">
        <v>3.1415999999999999</v>
      </c>
      <c r="F4" s="4" t="s">
        <v>27</v>
      </c>
      <c r="G4" s="1" t="s">
        <v>3</v>
      </c>
      <c r="H4" s="51">
        <f>+B4*E4</f>
        <v>157.07999999999998</v>
      </c>
      <c r="I4" s="4" t="s">
        <v>24</v>
      </c>
    </row>
    <row r="5" spans="1:11" x14ac:dyDescent="0.3">
      <c r="A5" s="3" t="s">
        <v>9</v>
      </c>
      <c r="B5" s="24">
        <f>+H6</f>
        <v>63360</v>
      </c>
      <c r="C5" s="4" t="s">
        <v>4</v>
      </c>
      <c r="D5" s="2" t="s">
        <v>5</v>
      </c>
      <c r="E5" s="21">
        <v>60</v>
      </c>
      <c r="F5" s="4" t="s">
        <v>26</v>
      </c>
      <c r="G5" s="1" t="s">
        <v>3</v>
      </c>
      <c r="H5" s="24">
        <f>+B5/E5</f>
        <v>1056</v>
      </c>
      <c r="I5" s="4" t="s">
        <v>6</v>
      </c>
    </row>
    <row r="6" spans="1:11" x14ac:dyDescent="0.3">
      <c r="A6" t="s">
        <v>1</v>
      </c>
      <c r="B6" s="36">
        <v>12</v>
      </c>
      <c r="C6" s="4" t="s">
        <v>0</v>
      </c>
      <c r="D6" s="1" t="s">
        <v>2</v>
      </c>
      <c r="E6" s="24">
        <v>5280</v>
      </c>
      <c r="F6" s="4" t="s">
        <v>25</v>
      </c>
      <c r="G6" s="1" t="s">
        <v>3</v>
      </c>
      <c r="H6" s="24">
        <f>+E6*B6</f>
        <v>63360</v>
      </c>
      <c r="I6" s="4" t="s">
        <v>4</v>
      </c>
    </row>
    <row r="7" spans="1:11" x14ac:dyDescent="0.3">
      <c r="B7" s="52"/>
      <c r="C7" s="4"/>
      <c r="E7" s="24"/>
      <c r="F7" s="4"/>
      <c r="H7" s="24"/>
    </row>
    <row r="8" spans="1:11" x14ac:dyDescent="0.3">
      <c r="A8" s="62" t="s">
        <v>30</v>
      </c>
      <c r="B8" s="63">
        <f>B6</f>
        <v>12</v>
      </c>
      <c r="C8" s="63" t="str">
        <f t="shared" ref="C8:G8" si="0">C6</f>
        <v>MPH</v>
      </c>
      <c r="D8" s="64" t="s">
        <v>5</v>
      </c>
      <c r="E8" s="63">
        <f>H3</f>
        <v>6.7226890756302531</v>
      </c>
      <c r="F8" s="63" t="s">
        <v>10</v>
      </c>
      <c r="G8" s="63" t="str">
        <f t="shared" si="0"/>
        <v>=</v>
      </c>
      <c r="H8" s="65">
        <f>B6/H3</f>
        <v>1.7849999999999997</v>
      </c>
      <c r="I8" s="66" t="s">
        <v>34</v>
      </c>
      <c r="J8" s="10"/>
      <c r="K8" s="9"/>
    </row>
    <row r="9" spans="1:11" x14ac:dyDescent="0.3">
      <c r="B9" s="21"/>
      <c r="C9" s="4"/>
      <c r="E9" s="21"/>
      <c r="F9" s="4"/>
      <c r="H9" s="21"/>
    </row>
    <row r="10" spans="1:11" x14ac:dyDescent="0.3">
      <c r="A10" t="s">
        <v>23</v>
      </c>
      <c r="B10" s="25">
        <f>H11</f>
        <v>6.7581300813008145</v>
      </c>
      <c r="C10" s="46" t="s">
        <v>10</v>
      </c>
      <c r="D10" s="13" t="s">
        <v>2</v>
      </c>
      <c r="E10" s="16">
        <f>H8</f>
        <v>1.7849999999999997</v>
      </c>
      <c r="F10" s="46" t="s">
        <v>34</v>
      </c>
      <c r="G10" s="13" t="s">
        <v>3</v>
      </c>
      <c r="H10" s="37">
        <f>B10*E10</f>
        <v>12.063262195121952</v>
      </c>
      <c r="I10" s="4" t="s">
        <v>0</v>
      </c>
    </row>
    <row r="11" spans="1:11" x14ac:dyDescent="0.3">
      <c r="A11" t="s">
        <v>22</v>
      </c>
      <c r="B11" s="15">
        <f>H13</f>
        <v>27.708333333333336</v>
      </c>
      <c r="C11" s="46" t="s">
        <v>31</v>
      </c>
      <c r="D11" s="14" t="s">
        <v>5</v>
      </c>
      <c r="E11" s="16">
        <f>H12</f>
        <v>4.0999999999999996</v>
      </c>
      <c r="F11" s="46" t="s">
        <v>28</v>
      </c>
      <c r="G11" s="13" t="s">
        <v>3</v>
      </c>
      <c r="H11" s="25">
        <f>B11/E11</f>
        <v>6.7581300813008145</v>
      </c>
      <c r="I11" s="4" t="s">
        <v>32</v>
      </c>
    </row>
    <row r="12" spans="1:11" x14ac:dyDescent="0.3">
      <c r="A12" s="11" t="s">
        <v>20</v>
      </c>
      <c r="B12" s="53">
        <v>4.0999999999999996</v>
      </c>
      <c r="C12" s="12" t="s">
        <v>28</v>
      </c>
      <c r="D12" s="30"/>
      <c r="E12" s="27"/>
      <c r="F12" s="47"/>
      <c r="G12" s="28"/>
      <c r="H12" s="29">
        <f>+B12</f>
        <v>4.0999999999999996</v>
      </c>
      <c r="I12" s="12" t="s">
        <v>28</v>
      </c>
    </row>
    <row r="13" spans="1:11" x14ac:dyDescent="0.3">
      <c r="A13" t="s">
        <v>21</v>
      </c>
      <c r="B13" s="15">
        <f>H18</f>
        <v>43.75</v>
      </c>
      <c r="C13" s="50" t="s">
        <v>10</v>
      </c>
      <c r="D13" s="14" t="s">
        <v>5</v>
      </c>
      <c r="E13" s="44">
        <f>H14</f>
        <v>1.5789473684210524</v>
      </c>
      <c r="F13" s="46" t="s">
        <v>28</v>
      </c>
      <c r="G13" s="13" t="s">
        <v>3</v>
      </c>
      <c r="H13" s="15">
        <f>B13/E13</f>
        <v>27.708333333333336</v>
      </c>
      <c r="I13" s="4" t="s">
        <v>10</v>
      </c>
    </row>
    <row r="14" spans="1:11" x14ac:dyDescent="0.3">
      <c r="A14" t="s">
        <v>36</v>
      </c>
      <c r="B14" s="15">
        <f>H16</f>
        <v>30.015286624203817</v>
      </c>
      <c r="C14" s="46" t="s">
        <v>14</v>
      </c>
      <c r="D14" s="14" t="s">
        <v>5</v>
      </c>
      <c r="E14" s="17">
        <f>H17</f>
        <v>19.009681528662419</v>
      </c>
      <c r="F14" s="46" t="s">
        <v>14</v>
      </c>
      <c r="G14" s="13" t="s">
        <v>3</v>
      </c>
      <c r="H14" s="25">
        <f>B14/E14</f>
        <v>1.5789473684210524</v>
      </c>
      <c r="I14" s="4" t="s">
        <v>28</v>
      </c>
    </row>
    <row r="15" spans="1:11" x14ac:dyDescent="0.3">
      <c r="A15" s="38" t="s">
        <v>35</v>
      </c>
      <c r="B15" s="39">
        <f>H17</f>
        <v>19.009681528662419</v>
      </c>
      <c r="C15" s="48" t="s">
        <v>14</v>
      </c>
      <c r="D15" s="40" t="s">
        <v>2</v>
      </c>
      <c r="E15" s="43">
        <f>H18</f>
        <v>43.75</v>
      </c>
      <c r="F15" s="48" t="s">
        <v>10</v>
      </c>
      <c r="G15" s="60" t="s">
        <v>3</v>
      </c>
      <c r="H15" s="39">
        <f>B15*E15/12</f>
        <v>69.30613057324841</v>
      </c>
      <c r="I15" s="42" t="s">
        <v>6</v>
      </c>
    </row>
    <row r="16" spans="1:11" x14ac:dyDescent="0.3">
      <c r="A16" t="s">
        <v>19</v>
      </c>
      <c r="B16" s="55">
        <f>30/3.14</f>
        <v>9.5541401273885338</v>
      </c>
      <c r="C16" s="46" t="str">
        <f>+C17</f>
        <v>INCH</v>
      </c>
      <c r="D16" s="13" t="str">
        <f t="shared" ref="D16" si="1">+D17</f>
        <v>X</v>
      </c>
      <c r="E16" s="44">
        <f t="shared" ref="E16" si="2">+E17</f>
        <v>3.1415999999999999</v>
      </c>
      <c r="F16" s="46" t="s">
        <v>27</v>
      </c>
      <c r="G16" s="13" t="str">
        <f t="shared" ref="G16" si="3">+G17</f>
        <v>=</v>
      </c>
      <c r="H16" s="15">
        <f>B16*E16</f>
        <v>30.015286624203817</v>
      </c>
      <c r="I16" s="4" t="s">
        <v>24</v>
      </c>
    </row>
    <row r="17" spans="1:9" x14ac:dyDescent="0.3">
      <c r="A17" s="11" t="s">
        <v>18</v>
      </c>
      <c r="B17" s="56">
        <f>19/3.14</f>
        <v>6.0509554140127388</v>
      </c>
      <c r="C17" s="47" t="s">
        <v>14</v>
      </c>
      <c r="D17" s="28" t="s">
        <v>2</v>
      </c>
      <c r="E17" s="45">
        <v>3.1415999999999999</v>
      </c>
      <c r="F17" s="47" t="s">
        <v>27</v>
      </c>
      <c r="G17" s="28" t="s">
        <v>3</v>
      </c>
      <c r="H17" s="29">
        <f>B17*E17</f>
        <v>19.009681528662419</v>
      </c>
      <c r="I17" s="12" t="s">
        <v>24</v>
      </c>
    </row>
    <row r="18" spans="1:9" x14ac:dyDescent="0.3">
      <c r="A18" s="31" t="s">
        <v>17</v>
      </c>
      <c r="B18" s="32">
        <f>H19</f>
        <v>1750</v>
      </c>
      <c r="C18" s="49" t="s">
        <v>31</v>
      </c>
      <c r="D18" s="33" t="s">
        <v>5</v>
      </c>
      <c r="E18" s="54">
        <v>40</v>
      </c>
      <c r="F18" s="49" t="s">
        <v>28</v>
      </c>
      <c r="G18" s="61" t="s">
        <v>3</v>
      </c>
      <c r="H18" s="34">
        <f>B18/E18</f>
        <v>43.75</v>
      </c>
      <c r="I18" s="35" t="s">
        <v>32</v>
      </c>
    </row>
    <row r="19" spans="1:9" x14ac:dyDescent="0.3">
      <c r="A19" t="s">
        <v>16</v>
      </c>
      <c r="B19" s="18">
        <f>H24</f>
        <v>1750</v>
      </c>
      <c r="C19" s="46" t="s">
        <v>10</v>
      </c>
      <c r="D19" s="14" t="s">
        <v>5</v>
      </c>
      <c r="E19" s="19">
        <f>H20</f>
        <v>1</v>
      </c>
      <c r="F19" s="46" t="s">
        <v>28</v>
      </c>
      <c r="G19" s="13" t="s">
        <v>3</v>
      </c>
      <c r="H19" s="18">
        <f>B19/E19</f>
        <v>1750</v>
      </c>
      <c r="I19" s="4" t="s">
        <v>10</v>
      </c>
    </row>
    <row r="20" spans="1:9" x14ac:dyDescent="0.3">
      <c r="A20" t="s">
        <v>37</v>
      </c>
      <c r="B20" s="15">
        <f>H22</f>
        <v>3.1415999999999999</v>
      </c>
      <c r="C20" s="46" t="s">
        <v>14</v>
      </c>
      <c r="D20" s="14" t="s">
        <v>5</v>
      </c>
      <c r="E20" s="15">
        <f>H23</f>
        <v>3.1415999999999999</v>
      </c>
      <c r="F20" s="46" t="s">
        <v>14</v>
      </c>
      <c r="G20" s="13" t="s">
        <v>3</v>
      </c>
      <c r="H20" s="25">
        <f>B20/E20</f>
        <v>1</v>
      </c>
      <c r="I20" s="4" t="s">
        <v>28</v>
      </c>
    </row>
    <row r="21" spans="1:9" x14ac:dyDescent="0.3">
      <c r="A21" s="38" t="s">
        <v>35</v>
      </c>
      <c r="B21" s="39">
        <f>H23</f>
        <v>3.1415999999999999</v>
      </c>
      <c r="C21" s="48" t="s">
        <v>14</v>
      </c>
      <c r="D21" s="40" t="s">
        <v>2</v>
      </c>
      <c r="E21" s="41">
        <f>H24</f>
        <v>1750</v>
      </c>
      <c r="F21" s="48" t="s">
        <v>10</v>
      </c>
      <c r="G21" s="60" t="s">
        <v>3</v>
      </c>
      <c r="H21" s="39">
        <f>B21*E21/12</f>
        <v>458.15000000000003</v>
      </c>
      <c r="I21" s="42" t="s">
        <v>6</v>
      </c>
    </row>
    <row r="22" spans="1:9" x14ac:dyDescent="0.3">
      <c r="A22" t="s">
        <v>15</v>
      </c>
      <c r="B22" s="57">
        <v>1</v>
      </c>
      <c r="C22" s="46" t="str">
        <f>+C23</f>
        <v>INCH</v>
      </c>
      <c r="D22" s="13" t="str">
        <f t="shared" ref="D22:G22" si="4">+D23</f>
        <v>X</v>
      </c>
      <c r="E22" s="44">
        <f t="shared" si="4"/>
        <v>3.1415999999999999</v>
      </c>
      <c r="F22" s="46" t="s">
        <v>27</v>
      </c>
      <c r="G22" s="13" t="str">
        <f t="shared" si="4"/>
        <v>=</v>
      </c>
      <c r="H22" s="15">
        <f>B22*E22</f>
        <v>3.1415999999999999</v>
      </c>
      <c r="I22" s="4" t="s">
        <v>24</v>
      </c>
    </row>
    <row r="23" spans="1:9" x14ac:dyDescent="0.3">
      <c r="A23" s="11" t="s">
        <v>13</v>
      </c>
      <c r="B23" s="58">
        <v>1</v>
      </c>
      <c r="C23" s="47" t="s">
        <v>14</v>
      </c>
      <c r="D23" s="28" t="s">
        <v>2</v>
      </c>
      <c r="E23" s="45">
        <v>3.1415999999999999</v>
      </c>
      <c r="F23" s="47" t="s">
        <v>27</v>
      </c>
      <c r="G23" s="28" t="s">
        <v>3</v>
      </c>
      <c r="H23" s="29">
        <f>B23*E23</f>
        <v>3.1415999999999999</v>
      </c>
      <c r="I23" s="12" t="s">
        <v>24</v>
      </c>
    </row>
    <row r="24" spans="1:9" x14ac:dyDescent="0.3">
      <c r="A24" t="s">
        <v>12</v>
      </c>
      <c r="B24" s="18">
        <v>1750</v>
      </c>
      <c r="C24" s="46" t="s">
        <v>10</v>
      </c>
      <c r="D24" s="13" t="s">
        <v>2</v>
      </c>
      <c r="E24" s="16">
        <f>B25</f>
        <v>100</v>
      </c>
      <c r="F24" s="46" t="s">
        <v>11</v>
      </c>
      <c r="G24" s="13" t="s">
        <v>3</v>
      </c>
      <c r="H24" s="18">
        <f>B24*E24/100</f>
        <v>1750</v>
      </c>
      <c r="I24" s="4" t="s">
        <v>10</v>
      </c>
    </row>
    <row r="25" spans="1:9" x14ac:dyDescent="0.3">
      <c r="A25" t="s">
        <v>33</v>
      </c>
      <c r="B25" s="59">
        <v>100</v>
      </c>
      <c r="C25" s="46" t="s">
        <v>11</v>
      </c>
      <c r="D25" s="13"/>
      <c r="E25" s="16"/>
      <c r="F25" s="16"/>
      <c r="G25" s="13"/>
      <c r="H25" s="16"/>
    </row>
  </sheetData>
  <pageMargins left="0.7" right="0.7" top="0.75" bottom="0.75" header="0.3" footer="0.3"/>
  <pageSetup paperSize="3" scale="12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jeatock</dc:creator>
  <cp:lastModifiedBy>jeatock</cp:lastModifiedBy>
  <cp:lastPrinted>2021-10-08T14:08:22Z</cp:lastPrinted>
  <dcterms:created xsi:type="dcterms:W3CDTF">2021-10-08T00:49:25Z</dcterms:created>
  <dcterms:modified xsi:type="dcterms:W3CDTF">2021-11-01T17:55:50Z</dcterms:modified>
</cp:coreProperties>
</file>